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ncareer05\Dropbox\労働局事業（4拠点共有）\100_セミナー\セミナーレジュメ・テキスト・説明書\企業が求めるPCスキルを学ぼう　-Excel実践編- 経理・総務コース\"/>
    </mc:Choice>
  </mc:AlternateContent>
  <bookViews>
    <workbookView xWindow="0" yWindow="0" windowWidth="23040" windowHeight="8985" activeTab="8"/>
  </bookViews>
  <sheets>
    <sheet name="経費まとめ (解答例)" sheetId="9" r:id="rId1"/>
    <sheet name="4月 (解答例)" sheetId="10" r:id="rId2"/>
    <sheet name="経費まとめ" sheetId="1" r:id="rId3"/>
    <sheet name="4月" sheetId="2" r:id="rId4"/>
    <sheet name="5月" sheetId="4" r:id="rId5"/>
    <sheet name="6月" sheetId="5" r:id="rId6"/>
    <sheet name="7月" sheetId="6" r:id="rId7"/>
    <sheet name="8月" sheetId="7" r:id="rId8"/>
    <sheet name="9月" sheetId="8" r:id="rId9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9" l="1"/>
  <c r="B3" i="9"/>
  <c r="D3" i="9"/>
  <c r="E3" i="9"/>
  <c r="F3" i="9"/>
  <c r="G3" i="9"/>
  <c r="O3" i="9"/>
  <c r="P3" i="9"/>
  <c r="B4" i="9"/>
  <c r="C4" i="9"/>
  <c r="D4" i="9"/>
  <c r="E4" i="9"/>
  <c r="F4" i="9"/>
  <c r="G4" i="9"/>
  <c r="O4" i="9"/>
  <c r="B5" i="9"/>
  <c r="C5" i="9"/>
  <c r="D5" i="9"/>
  <c r="E5" i="9"/>
  <c r="F5" i="9"/>
  <c r="G5" i="9"/>
  <c r="O5" i="9"/>
  <c r="B6" i="9"/>
  <c r="C6" i="9"/>
  <c r="D6" i="9"/>
  <c r="E6" i="9"/>
  <c r="F6" i="9"/>
  <c r="G6" i="9"/>
  <c r="O6" i="9"/>
  <c r="B7" i="9"/>
  <c r="C7" i="9"/>
  <c r="D7" i="9"/>
  <c r="E7" i="9"/>
  <c r="F7" i="9"/>
  <c r="G7" i="9"/>
  <c r="O7" i="9"/>
  <c r="B8" i="9"/>
  <c r="C8" i="9"/>
  <c r="D8" i="9"/>
  <c r="E8" i="9"/>
  <c r="F8" i="9"/>
  <c r="G8" i="9"/>
  <c r="O8" i="9"/>
  <c r="B9" i="9"/>
  <c r="C9" i="9"/>
  <c r="D9" i="9"/>
  <c r="E9" i="9"/>
  <c r="F9" i="9"/>
  <c r="G9" i="9"/>
  <c r="O9" i="9"/>
  <c r="B10" i="9"/>
  <c r="C10" i="9"/>
  <c r="D10" i="9"/>
  <c r="E10" i="9"/>
  <c r="F10" i="9"/>
  <c r="G10" i="9"/>
  <c r="O10" i="9"/>
  <c r="P4" i="9"/>
  <c r="P5" i="9"/>
  <c r="P6" i="9"/>
  <c r="P7" i="9"/>
  <c r="P8" i="9"/>
  <c r="P9" i="9"/>
  <c r="P10" i="9"/>
  <c r="P12" i="9"/>
  <c r="P13" i="9"/>
  <c r="C12" i="9"/>
  <c r="C13" i="9"/>
  <c r="D12" i="9"/>
  <c r="D13" i="9"/>
  <c r="E12" i="9"/>
  <c r="E13" i="9"/>
  <c r="F12" i="9"/>
  <c r="F13" i="9"/>
  <c r="G12" i="9"/>
  <c r="G13" i="9"/>
  <c r="P11" i="9"/>
  <c r="N11" i="9"/>
  <c r="B12" i="9"/>
  <c r="O12" i="9"/>
  <c r="B13" i="9"/>
  <c r="O13" i="9"/>
  <c r="N12" i="9"/>
  <c r="N13" i="9"/>
  <c r="O11" i="9"/>
  <c r="N4" i="9"/>
  <c r="N5" i="9"/>
  <c r="N6" i="9"/>
  <c r="N7" i="9"/>
  <c r="N8" i="9"/>
  <c r="N9" i="9"/>
  <c r="N10" i="9"/>
  <c r="N3" i="9"/>
  <c r="N11" i="1"/>
</calcChain>
</file>

<file path=xl/sharedStrings.xml><?xml version="1.0" encoding="utf-8"?>
<sst xmlns="http://schemas.openxmlformats.org/spreadsheetml/2006/main" count="304" uniqueCount="64">
  <si>
    <t>内訳</t>
    <rPh sb="0" eb="2">
      <t>ウチワケ</t>
    </rPh>
    <phoneticPr fontId="1"/>
  </si>
  <si>
    <t>支払日</t>
    <rPh sb="0" eb="3">
      <t>シハライビ</t>
    </rPh>
    <phoneticPr fontId="1"/>
  </si>
  <si>
    <t>レシート・領収書の有無</t>
    <rPh sb="5" eb="8">
      <t>リョウシュウショ</t>
    </rPh>
    <rPh sb="9" eb="11">
      <t>ウム</t>
    </rPh>
    <phoneticPr fontId="1"/>
  </si>
  <si>
    <t>勘定項目</t>
    <rPh sb="0" eb="2">
      <t>カンジョウ</t>
    </rPh>
    <rPh sb="2" eb="4">
      <t>コウモク</t>
    </rPh>
    <phoneticPr fontId="1"/>
  </si>
  <si>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</si>
  <si>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</si>
  <si>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</si>
  <si>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</si>
  <si>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</si>
  <si>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</si>
  <si>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</si>
  <si>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</si>
  <si>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</si>
  <si>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</si>
  <si>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</si>
  <si>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</si>
  <si>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①旅費交通費</t>
    <rPh sb="1" eb="6">
      <t>リョヒコウツウヒ</t>
    </rPh>
    <phoneticPr fontId="1"/>
  </si>
  <si>
    <t>②通信費</t>
    <rPh sb="1" eb="4">
      <t>ツウシンヒ</t>
    </rPh>
    <phoneticPr fontId="1"/>
  </si>
  <si>
    <t>③広告宣伝費</t>
    <rPh sb="1" eb="6">
      <t>コウコクセンデンヒ</t>
    </rPh>
    <phoneticPr fontId="1"/>
  </si>
  <si>
    <t>④接待交際費</t>
    <rPh sb="1" eb="6">
      <t>セッタイコウサイヒ</t>
    </rPh>
    <phoneticPr fontId="1"/>
  </si>
  <si>
    <t>⑤地代家賃</t>
    <rPh sb="1" eb="5">
      <t>チダイヤチン</t>
    </rPh>
    <phoneticPr fontId="1"/>
  </si>
  <si>
    <t>⑥水道光熱費</t>
    <rPh sb="1" eb="6">
      <t>スイドウコウネツヒ</t>
    </rPh>
    <phoneticPr fontId="1"/>
  </si>
  <si>
    <t>⑦消耗品費</t>
    <rPh sb="1" eb="5">
      <t>ショウモウヒンヒ</t>
    </rPh>
    <phoneticPr fontId="1"/>
  </si>
  <si>
    <t>⑧賃借料（リース）</t>
    <rPh sb="1" eb="4">
      <t>チンシャクリョウ</t>
    </rPh>
    <phoneticPr fontId="1"/>
  </si>
  <si>
    <t>部内予算額</t>
    <rPh sb="0" eb="2">
      <t>ブナイ</t>
    </rPh>
    <rPh sb="2" eb="5">
      <t>ヨサンガク</t>
    </rPh>
    <phoneticPr fontId="1"/>
  </si>
  <si>
    <t>合計</t>
    <rPh sb="0" eb="2">
      <t>ゴウケイ</t>
    </rPh>
    <phoneticPr fontId="1"/>
  </si>
  <si>
    <t>平均</t>
    <rPh sb="0" eb="2">
      <t>ヘイキン</t>
    </rPh>
    <phoneticPr fontId="1"/>
  </si>
  <si>
    <t>金額</t>
    <rPh sb="0" eb="2">
      <t>キンガク</t>
    </rPh>
    <phoneticPr fontId="1"/>
  </si>
  <si>
    <t>余剰金額</t>
    <rPh sb="0" eb="2">
      <t>ヨジョウ</t>
    </rPh>
    <rPh sb="2" eb="3">
      <t>キン</t>
    </rPh>
    <rPh sb="3" eb="4">
      <t>ガク</t>
    </rPh>
    <phoneticPr fontId="1"/>
  </si>
  <si>
    <t>通年Forecast</t>
    <rPh sb="0" eb="2">
      <t>ツウネン</t>
    </rPh>
    <phoneticPr fontId="1"/>
  </si>
  <si>
    <t>営業交通費</t>
    <rPh sb="0" eb="5">
      <t>エイギョウコウツウヒ</t>
    </rPh>
    <phoneticPr fontId="1"/>
  </si>
  <si>
    <t>○</t>
  </si>
  <si>
    <t>PC5月分</t>
    <rPh sb="3" eb="5">
      <t>ガツブン</t>
    </rPh>
    <phoneticPr fontId="1"/>
  </si>
  <si>
    <t>什器5月分</t>
    <rPh sb="0" eb="2">
      <t>ジュウキ</t>
    </rPh>
    <rPh sb="3" eb="5">
      <t>ガツブン</t>
    </rPh>
    <phoneticPr fontId="1"/>
  </si>
  <si>
    <t>お車代</t>
    <rPh sb="1" eb="3">
      <t>クルマダイ</t>
    </rPh>
    <phoneticPr fontId="1"/>
  </si>
  <si>
    <t>DM印刷</t>
    <rPh sb="2" eb="4">
      <t>インサツ</t>
    </rPh>
    <phoneticPr fontId="1"/>
  </si>
  <si>
    <t>DM配送</t>
    <rPh sb="2" eb="4">
      <t>ハイソウ</t>
    </rPh>
    <phoneticPr fontId="1"/>
  </si>
  <si>
    <t>No.</t>
    <phoneticPr fontId="1"/>
  </si>
  <si>
    <t>営業チラシ印刷</t>
    <rPh sb="0" eb="2">
      <t>エイギョウ</t>
    </rPh>
    <rPh sb="5" eb="7">
      <t>インサツ</t>
    </rPh>
    <phoneticPr fontId="1"/>
  </si>
  <si>
    <t>BOXティッシュ</t>
    <phoneticPr fontId="1"/>
  </si>
  <si>
    <t>文具類</t>
    <rPh sb="0" eb="2">
      <t>ブング</t>
    </rPh>
    <rPh sb="2" eb="3">
      <t>ルイ</t>
    </rPh>
    <phoneticPr fontId="1"/>
  </si>
  <si>
    <t>3月分水道代、電気代</t>
    <rPh sb="1" eb="3">
      <t>ガツブン</t>
    </rPh>
    <rPh sb="3" eb="5">
      <t>スイドウ</t>
    </rPh>
    <rPh sb="5" eb="6">
      <t>ダイ</t>
    </rPh>
    <rPh sb="7" eb="9">
      <t>デンキ</t>
    </rPh>
    <rPh sb="9" eb="10">
      <t>ダイ</t>
    </rPh>
    <phoneticPr fontId="1"/>
  </si>
  <si>
    <t>①旅費交通費</t>
    <phoneticPr fontId="1"/>
  </si>
  <si>
    <t>3月分社用携帯通話料</t>
    <rPh sb="1" eb="2">
      <t>ガツ</t>
    </rPh>
    <rPh sb="2" eb="3">
      <t>ブン</t>
    </rPh>
    <rPh sb="3" eb="5">
      <t>シャヨウ</t>
    </rPh>
    <rPh sb="5" eb="7">
      <t>ケイタイ</t>
    </rPh>
    <rPh sb="7" eb="10">
      <t>ツウワリョウ</t>
    </rPh>
    <phoneticPr fontId="1"/>
  </si>
  <si>
    <t>5月分オフィス賃料</t>
    <rPh sb="1" eb="3">
      <t>ガツブン</t>
    </rPh>
    <rPh sb="7" eb="9">
      <t>チンリョウ</t>
    </rPh>
    <phoneticPr fontId="1"/>
  </si>
  <si>
    <t>コーヒー代</t>
    <rPh sb="4" eb="5">
      <t>ダイ</t>
    </rPh>
    <phoneticPr fontId="1"/>
  </si>
  <si>
    <t>ゴミ袋</t>
    <rPh sb="2" eb="3">
      <t>ブクロ</t>
    </rPh>
    <phoneticPr fontId="1"/>
  </si>
  <si>
    <t>外食会議</t>
    <rPh sb="0" eb="2">
      <t>ガイショク</t>
    </rPh>
    <rPh sb="2" eb="4">
      <t>カイギ</t>
    </rPh>
    <phoneticPr fontId="1"/>
  </si>
  <si>
    <t>ファイル類購入</t>
    <rPh sb="4" eb="5">
      <t>ルイ</t>
    </rPh>
    <rPh sb="5" eb="7">
      <t>コウニュウ</t>
    </rPh>
    <phoneticPr fontId="1"/>
  </si>
  <si>
    <t>4,5月分水道代、電気代</t>
    <rPh sb="3" eb="5">
      <t>ガツブン</t>
    </rPh>
    <rPh sb="5" eb="7">
      <t>スイドウ</t>
    </rPh>
    <rPh sb="7" eb="8">
      <t>ダイ</t>
    </rPh>
    <rPh sb="9" eb="11">
      <t>デンキ</t>
    </rPh>
    <rPh sb="11" eb="12">
      <t>ダイ</t>
    </rPh>
    <phoneticPr fontId="1"/>
  </si>
  <si>
    <t>4,5月分社用携帯通話料</t>
    <rPh sb="3" eb="4">
      <t>ガツ</t>
    </rPh>
    <rPh sb="4" eb="5">
      <t>ブン</t>
    </rPh>
    <rPh sb="5" eb="7">
      <t>シャヨウ</t>
    </rPh>
    <rPh sb="7" eb="9">
      <t>ケイタイ</t>
    </rPh>
    <rPh sb="9" eb="12">
      <t>ツウワリョウ</t>
    </rPh>
    <phoneticPr fontId="1"/>
  </si>
  <si>
    <t>PC6,7月分</t>
    <rPh sb="5" eb="7">
      <t>ガツブン</t>
    </rPh>
    <phoneticPr fontId="1"/>
  </si>
  <si>
    <t>什器6,7月分</t>
    <rPh sb="0" eb="2">
      <t>ジュウキ</t>
    </rPh>
    <rPh sb="5" eb="7">
      <t>ガツブン</t>
    </rPh>
    <phoneticPr fontId="1"/>
  </si>
  <si>
    <t>6月分オフィス賃料</t>
    <rPh sb="1" eb="3">
      <t>ガツブン</t>
    </rPh>
    <rPh sb="7" eb="9">
      <t>チンリョウ</t>
    </rPh>
    <phoneticPr fontId="1"/>
  </si>
  <si>
    <t>9月分オフィス賃料</t>
    <rPh sb="1" eb="3">
      <t>ガツブン</t>
    </rPh>
    <rPh sb="7" eb="9">
      <t>チンリョウ</t>
    </rPh>
    <phoneticPr fontId="1"/>
  </si>
  <si>
    <t>8月分オフィス賃料</t>
    <rPh sb="1" eb="3">
      <t>ガツブン</t>
    </rPh>
    <rPh sb="7" eb="9">
      <t>チンリョウ</t>
    </rPh>
    <phoneticPr fontId="1"/>
  </si>
  <si>
    <t>7月分オフィス賃料</t>
    <rPh sb="1" eb="3">
      <t>ガツブン</t>
    </rPh>
    <rPh sb="7" eb="9">
      <t>チンリョウ</t>
    </rPh>
    <phoneticPr fontId="1"/>
  </si>
  <si>
    <t>6,7月分水道代、電気代</t>
    <rPh sb="3" eb="5">
      <t>ガツブン</t>
    </rPh>
    <rPh sb="5" eb="7">
      <t>スイドウ</t>
    </rPh>
    <rPh sb="7" eb="8">
      <t>ダイ</t>
    </rPh>
    <rPh sb="9" eb="11">
      <t>デンキ</t>
    </rPh>
    <rPh sb="11" eb="12">
      <t>ダイ</t>
    </rPh>
    <phoneticPr fontId="1"/>
  </si>
  <si>
    <t>6,7月分社用携帯通話料</t>
    <rPh sb="3" eb="4">
      <t>ガツ</t>
    </rPh>
    <rPh sb="4" eb="5">
      <t>ブン</t>
    </rPh>
    <rPh sb="5" eb="7">
      <t>シャヨウ</t>
    </rPh>
    <rPh sb="7" eb="9">
      <t>ケイタイ</t>
    </rPh>
    <rPh sb="9" eb="12">
      <t>ツウワリョウ</t>
    </rPh>
    <phoneticPr fontId="1"/>
  </si>
  <si>
    <t>PC8,9月分</t>
    <rPh sb="5" eb="7">
      <t>ガツブン</t>
    </rPh>
    <phoneticPr fontId="1"/>
  </si>
  <si>
    <t>什器8,9月分</t>
    <rPh sb="0" eb="2">
      <t>ジュウキ</t>
    </rPh>
    <rPh sb="5" eb="7">
      <t>ガツブン</t>
    </rPh>
    <phoneticPr fontId="1"/>
  </si>
  <si>
    <t>資料送付代</t>
    <rPh sb="0" eb="2">
      <t>シリョウ</t>
    </rPh>
    <rPh sb="2" eb="4">
      <t>ソウフ</t>
    </rPh>
    <rPh sb="4" eb="5">
      <t>ダイ</t>
    </rPh>
    <phoneticPr fontId="1"/>
  </si>
  <si>
    <t>蛍光灯4本購入</t>
    <rPh sb="0" eb="3">
      <t>ケイコウトウ</t>
    </rPh>
    <rPh sb="4" eb="5">
      <t>ホン</t>
    </rPh>
    <rPh sb="5" eb="7">
      <t>コウニュウ</t>
    </rPh>
    <phoneticPr fontId="1"/>
  </si>
  <si>
    <t>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</si>
</sst>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&quot;¥&quot;#,##0_);[Red]\(&quot;¥&quot;#,##0\)"/>
    <numFmt numFmtId="177" formatCode="[$¥-411]#,##0;[$¥-411]#,##0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5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</cellXfs>
  <cellStyles count="1">
    <cellStyle name="標準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P13"/>
  <sheetViews>
    <sheetView workbookViewId="0">
      <selection activeCell="C1" sqref="C1"/>
    </sheetView>
  </sheetViews>
  <sheetFormatPr defaultRowHeight="18.75" x14ac:dyDescent="0.4"/>
  <cols>
    <col min="1" max="1" width="19.25" bestFit="1" customWidth="1"/>
    <col min="2" max="13" width="12.375" customWidth="1"/>
    <col min="14" max="14" width="14.125" customWidth="1"/>
    <col min="15" max="15" width="14.75" customWidth="1"/>
    <col min="16" max="16" width="14.125" customWidth="1"/>
  </cols>
  <sheetData>
    <row r="2" spans="1:16" x14ac:dyDescent="0.4">
      <c r="A2" s="1"/>
      <c r="B2" s="2" t="s">
        <v>4</v>
      </c>
      <c r="C2" s="2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2" t="s">
        <v>11</v>
      </c>
      <c r="J2" s="2" t="s">
        <v>12</v>
      </c>
      <c r="K2" s="2" t="s">
        <v>13</v>
      </c>
      <c r="L2" s="2" t="s">
        <v>14</v>
      </c>
      <c r="M2" s="2" t="s">
        <v>15</v>
      </c>
      <c r="N2" s="2" t="s">
        <v>25</v>
      </c>
      <c r="O2" s="2" t="s">
        <v>26</v>
      </c>
      <c r="P2" s="2" t="s">
        <v>29</v>
      </c>
    </row>
    <row r="3" spans="1:16" x14ac:dyDescent="0.4">
      <c r="A3" s="1" t="s">
        <v>42</v>
      </c>
      <c r="B3" s="6">
        <f ca="1">SUMIF('4月'!$C$3:$E$12,A3,'4月'!$E$3:$E$12)</f>
        <v>12000</v>
      </c>
      <c r="C3" s="6">
        <f ca="1">SUMIF('5月'!$C$3:$E$12,A3,'5月'!$E$3:$E$12)</f>
        <v>22000</v>
      </c>
      <c r="D3" s="6">
        <f ca="1">SUMIF('6月'!$C$3:$E$12,A3,'6月'!$E$3:$E$12)</f>
        <v>7000</v>
      </c>
      <c r="E3" s="6">
        <f ca="1">SUMIF('7月'!$C$3:$E$12,A3,'7月'!$E$3:$E$12)</f>
        <v>8000</v>
      </c>
      <c r="F3" s="6">
        <f ca="1">SUMIF('8月'!$C$3:$E$12,A3,'8月'!$E$3:$E$12)</f>
        <v>9000</v>
      </c>
      <c r="G3" s="6">
        <f ca="1">SUMIF('9月'!$C$3:$E$12,A3,'9月'!$E$3:$E$12)</f>
        <v>13000</v>
      </c>
      <c r="H3" s="3"/>
      <c r="I3" s="3"/>
      <c r="J3" s="3"/>
      <c r="K3" s="3"/>
      <c r="L3" s="3"/>
      <c r="M3" s="3"/>
      <c r="N3" s="3">
        <f ca="1">SUM(B3:M3)</f>
        <v>71000</v>
      </c>
      <c r="O3" s="3">
        <f ca="1">(SUM(B3:M3)/COUNTA(B3:M3))</f>
        <v>11833.333333333334</v>
      </c>
      <c r="P3" s="3">
        <f ca="1">O3*12</f>
        <v>142000</v>
      </c>
    </row>
    <row r="4" spans="1:16" x14ac:dyDescent="0.4">
      <c r="A4" s="1" t="s">
        <v>17</v>
      </c>
      <c r="B4" s="6">
        <f ca="1">SUMIF('4月'!$C$3:$E$12,A4,'4月'!$E$3:$E$12)</f>
        <v>30000</v>
      </c>
      <c r="C4" s="6">
        <f ca="1">SUMIF('5月'!$C$3:$E$12,A4,'5月'!$E$3:$E$12)</f>
        <v>0</v>
      </c>
      <c r="D4" s="6">
        <f ca="1">SUMIF('6月'!$C$3:$E$12,A4,'6月'!$E$3:$E$12)</f>
        <v>55000</v>
      </c>
      <c r="E4" s="6">
        <f ca="1">SUMIF('7月'!$C$3:$E$12,A4,'7月'!$E$3:$E$12)</f>
        <v>2000</v>
      </c>
      <c r="F4" s="6">
        <f ca="1">SUMIF('8月'!$C$3:$E$12,A4,'8月'!$E$3:$E$12)</f>
        <v>45000</v>
      </c>
      <c r="G4" s="6">
        <f ca="1">SUMIF('9月'!$C$3:$E$12,A4,'9月'!$E$3:$E$12)</f>
        <v>2000</v>
      </c>
      <c r="H4" s="3"/>
      <c r="I4" s="3"/>
      <c r="J4" s="3"/>
      <c r="K4" s="3"/>
      <c r="L4" s="3"/>
      <c r="M4" s="3"/>
      <c r="N4" s="3">
        <f t="shared" ref="N4:N10" ca="1" si="0">SUM(B4:M4)</f>
        <v>134000</v>
      </c>
      <c r="O4" s="3">
        <f t="shared" ref="O4:O10" ca="1" si="1">(SUM(B4:M4)/COUNTA(B4:M4))</f>
        <v>22333.333333333332</v>
      </c>
      <c r="P4" s="3">
        <f t="shared" ref="P4:P11" ca="1" si="2">O4*12</f>
        <v>268000</v>
      </c>
    </row>
    <row r="5" spans="1:16" x14ac:dyDescent="0.4">
      <c r="A5" s="1" t="s">
        <v>18</v>
      </c>
      <c r="B5" s="6">
        <f ca="1">SUMIF('4月'!$C$3:$E$12,A5,'4月'!$E$3:$E$12)</f>
        <v>40000</v>
      </c>
      <c r="C5" s="6">
        <f ca="1">SUMIF('5月'!$C$3:$E$12,A5,'5月'!$E$3:$E$12)</f>
        <v>30000</v>
      </c>
      <c r="D5" s="6">
        <f ca="1">SUMIF('6月'!$C$3:$E$12,A5,'6月'!$E$3:$E$12)</f>
        <v>2000</v>
      </c>
      <c r="E5" s="6">
        <f ca="1">SUMIF('7月'!$C$3:$E$12,A5,'7月'!$E$3:$E$12)</f>
        <v>40000</v>
      </c>
      <c r="F5" s="6">
        <f ca="1">SUMIF('8月'!$C$3:$E$12,A5,'8月'!$E$3:$E$12)</f>
        <v>8000</v>
      </c>
      <c r="G5" s="6">
        <f ca="1">SUMIF('9月'!$C$3:$E$12,A5,'9月'!$E$3:$E$12)</f>
        <v>15000</v>
      </c>
      <c r="H5" s="3"/>
      <c r="I5" s="3"/>
      <c r="J5" s="3"/>
      <c r="K5" s="3"/>
      <c r="L5" s="3"/>
      <c r="M5" s="3"/>
      <c r="N5" s="3">
        <f t="shared" ca="1" si="0"/>
        <v>135000</v>
      </c>
      <c r="O5" s="3">
        <f t="shared" ca="1" si="1"/>
        <v>22500</v>
      </c>
      <c r="P5" s="3">
        <f t="shared" ca="1" si="2"/>
        <v>270000</v>
      </c>
    </row>
    <row r="6" spans="1:16" x14ac:dyDescent="0.4">
      <c r="A6" s="1" t="s">
        <v>19</v>
      </c>
      <c r="B6" s="6">
        <f ca="1">SUMIF('4月'!$C$3:$E$12,A6,'4月'!$E$3:$E$12)</f>
        <v>10000</v>
      </c>
      <c r="C6" s="6">
        <f ca="1">SUMIF('5月'!$C$3:$E$12,A6,'5月'!$E$3:$E$12)</f>
        <v>0</v>
      </c>
      <c r="D6" s="6">
        <f ca="1">SUMIF('6月'!$C$3:$E$12,A6,'6月'!$E$3:$E$12)</f>
        <v>15000</v>
      </c>
      <c r="E6" s="6">
        <f ca="1">SUMIF('7月'!$C$3:$E$12,A6,'7月'!$E$3:$E$12)</f>
        <v>0</v>
      </c>
      <c r="F6" s="6">
        <f ca="1">SUMIF('8月'!$C$3:$E$12,A6,'8月'!$E$3:$E$12)</f>
        <v>15000</v>
      </c>
      <c r="G6" s="6">
        <f ca="1">SUMIF('9月'!$C$3:$E$12,A6,'9月'!$E$3:$E$12)</f>
        <v>20000</v>
      </c>
      <c r="H6" s="3"/>
      <c r="I6" s="3"/>
      <c r="J6" s="3"/>
      <c r="K6" s="3"/>
      <c r="L6" s="3"/>
      <c r="M6" s="3"/>
      <c r="N6" s="3">
        <f t="shared" ca="1" si="0"/>
        <v>60000</v>
      </c>
      <c r="O6" s="3">
        <f t="shared" ca="1" si="1"/>
        <v>10000</v>
      </c>
      <c r="P6" s="3">
        <f t="shared" ca="1" si="2"/>
        <v>120000</v>
      </c>
    </row>
    <row r="7" spans="1:16" x14ac:dyDescent="0.4">
      <c r="A7" s="1" t="s">
        <v>20</v>
      </c>
      <c r="B7" s="6">
        <f ca="1">SUMIF('4月'!$C$3:$E$12,A7,'4月'!$E$3:$E$12)</f>
        <v>0</v>
      </c>
      <c r="C7" s="6">
        <f ca="1">SUMIF('5月'!$C$3:$E$12,A7,'5月'!$E$3:$E$12)</f>
        <v>450000</v>
      </c>
      <c r="D7" s="6">
        <f ca="1">SUMIF('6月'!$C$3:$E$12,A7,'6月'!$E$3:$E$12)</f>
        <v>450000</v>
      </c>
      <c r="E7" s="6">
        <f ca="1">SUMIF('7月'!$C$3:$E$12,A7,'7月'!$E$3:$E$12)</f>
        <v>450000</v>
      </c>
      <c r="F7" s="6">
        <f ca="1">SUMIF('8月'!$C$3:$E$12,A7,'8月'!$E$3:$E$12)</f>
        <v>450000</v>
      </c>
      <c r="G7" s="6">
        <f ca="1">SUMIF('9月'!$C$3:$E$12,A7,'9月'!$E$3:$E$12)</f>
        <v>450000</v>
      </c>
      <c r="H7" s="3"/>
      <c r="I7" s="3"/>
      <c r="J7" s="3"/>
      <c r="K7" s="3"/>
      <c r="L7" s="3"/>
      <c r="M7" s="3"/>
      <c r="N7" s="3">
        <f t="shared" ca="1" si="0"/>
        <v>2250000</v>
      </c>
      <c r="O7" s="3">
        <f t="shared" ca="1" si="1"/>
        <v>375000</v>
      </c>
      <c r="P7" s="3">
        <f t="shared" ca="1" si="2"/>
        <v>4500000</v>
      </c>
    </row>
    <row r="8" spans="1:16" x14ac:dyDescent="0.4">
      <c r="A8" s="1" t="s">
        <v>21</v>
      </c>
      <c r="B8" s="6">
        <f ca="1">SUMIF('4月'!$C$3:$E$12,A8,'4月'!$E$3:$E$12)</f>
        <v>20000</v>
      </c>
      <c r="C8" s="6">
        <f ca="1">SUMIF('5月'!$C$3:$E$12,A8,'5月'!$E$3:$E$12)</f>
        <v>0</v>
      </c>
      <c r="D8" s="6">
        <f ca="1">SUMIF('6月'!$C$3:$E$12,A8,'6月'!$E$3:$E$12)</f>
        <v>40000</v>
      </c>
      <c r="E8" s="6">
        <f ca="1">SUMIF('7月'!$C$3:$E$12,A8,'7月'!$E$3:$E$12)</f>
        <v>0</v>
      </c>
      <c r="F8" s="6">
        <f ca="1">SUMIF('8月'!$C$3:$E$12,A8,'8月'!$E$3:$E$12)</f>
        <v>40000</v>
      </c>
      <c r="G8" s="6">
        <f ca="1">SUMIF('9月'!$C$3:$E$12,A8,'9月'!$E$3:$E$12)</f>
        <v>0</v>
      </c>
      <c r="H8" s="3"/>
      <c r="I8" s="3"/>
      <c r="J8" s="3"/>
      <c r="K8" s="3"/>
      <c r="L8" s="3"/>
      <c r="M8" s="3"/>
      <c r="N8" s="3">
        <f t="shared" ca="1" si="0"/>
        <v>100000</v>
      </c>
      <c r="O8" s="3">
        <f t="shared" ca="1" si="1"/>
        <v>16666.666666666668</v>
      </c>
      <c r="P8" s="3">
        <f t="shared" ca="1" si="2"/>
        <v>200000</v>
      </c>
    </row>
    <row r="9" spans="1:16" x14ac:dyDescent="0.4">
      <c r="A9" s="1" t="s">
        <v>22</v>
      </c>
      <c r="B9" s="6">
        <f ca="1">SUMIF('4月'!$C$3:$E$12,A9,'4月'!$E$3:$E$12)</f>
        <v>4000</v>
      </c>
      <c r="C9" s="6">
        <f ca="1">SUMIF('5月'!$C$3:$E$12,A9,'5月'!$E$3:$E$12)</f>
        <v>3000</v>
      </c>
      <c r="D9" s="6">
        <f ca="1">SUMIF('6月'!$C$3:$E$12,A9,'6月'!$E$3:$E$12)</f>
        <v>4000</v>
      </c>
      <c r="E9" s="6">
        <f ca="1">SUMIF('7月'!$C$3:$E$12,A9,'7月'!$E$3:$E$12)</f>
        <v>3000</v>
      </c>
      <c r="F9" s="6">
        <f ca="1">SUMIF('8月'!$C$3:$E$12,A9,'8月'!$E$3:$E$12)</f>
        <v>4000</v>
      </c>
      <c r="G9" s="6">
        <f ca="1">SUMIF('9月'!$C$3:$E$12,A9,'9月'!$E$3:$E$12)</f>
        <v>1000</v>
      </c>
      <c r="H9" s="3"/>
      <c r="I9" s="3"/>
      <c r="J9" s="3"/>
      <c r="K9" s="3"/>
      <c r="L9" s="3"/>
      <c r="M9" s="3"/>
      <c r="N9" s="3">
        <f t="shared" ca="1" si="0"/>
        <v>19000</v>
      </c>
      <c r="O9" s="3">
        <f t="shared" ca="1" si="1"/>
        <v>3166.6666666666665</v>
      </c>
      <c r="P9" s="3">
        <f t="shared" ca="1" si="2"/>
        <v>38000</v>
      </c>
    </row>
    <row r="10" spans="1:16" x14ac:dyDescent="0.4">
      <c r="A10" s="1" t="s">
        <v>23</v>
      </c>
      <c r="B10" s="6">
        <f ca="1">SUMIF('4月'!$C$3:$E$12,A10,'4月'!$E$3:$E$12)</f>
        <v>0</v>
      </c>
      <c r="C10" s="6">
        <f ca="1">SUMIF('5月'!$C$3:$E$12,A10,'5月'!$E$3:$E$12)</f>
        <v>200000</v>
      </c>
      <c r="D10" s="6">
        <f ca="1">SUMIF('6月'!$C$3:$E$12,A10,'6月'!$E$3:$E$12)</f>
        <v>0</v>
      </c>
      <c r="E10" s="6">
        <f ca="1">SUMIF('7月'!$C$3:$E$12,A10,'7月'!$E$3:$E$12)</f>
        <v>400000</v>
      </c>
      <c r="F10" s="6">
        <f ca="1">SUMIF('8月'!$C$3:$E$12,A10,'8月'!$E$3:$E$12)</f>
        <v>0</v>
      </c>
      <c r="G10" s="6">
        <f ca="1">SUMIF('9月'!$C$3:$E$12,A10,'9月'!$E$3:$E$12)</f>
        <v>400000</v>
      </c>
      <c r="H10" s="3"/>
      <c r="I10" s="3"/>
      <c r="J10" s="3"/>
      <c r="K10" s="3"/>
      <c r="L10" s="3"/>
      <c r="M10" s="3"/>
      <c r="N10" s="3">
        <f t="shared" ca="1" si="0"/>
        <v>1000000</v>
      </c>
      <c r="O10" s="3">
        <f t="shared" ca="1" si="1"/>
        <v>166666.66666666666</v>
      </c>
      <c r="P10" s="3">
        <f t="shared" ca="1" si="2"/>
        <v>2000000</v>
      </c>
    </row>
    <row r="11" spans="1:16" x14ac:dyDescent="0.4">
      <c r="A11" s="2" t="s">
        <v>24</v>
      </c>
      <c r="B11" s="3">
        <v>600000</v>
      </c>
      <c r="C11" s="3">
        <v>600000</v>
      </c>
      <c r="D11" s="3">
        <v>600000</v>
      </c>
      <c r="E11" s="3">
        <v>600000</v>
      </c>
      <c r="F11" s="3">
        <v>600000</v>
      </c>
      <c r="G11" s="3">
        <v>600000</v>
      </c>
      <c r="H11" s="3"/>
      <c r="I11" s="3"/>
      <c r="J11" s="3"/>
      <c r="K11" s="3"/>
      <c r="L11" s="3"/>
      <c r="M11" s="3"/>
      <c r="N11" s="3">
        <f>SUM(B11:M11)</f>
        <v>3600000</v>
      </c>
      <c r="O11" s="3">
        <f t="shared" ref="O11:O13" si="3">AVERAGE(B11:G11)</f>
        <v>600000</v>
      </c>
      <c r="P11" s="3">
        <f t="shared" si="2"/>
        <v>7200000</v>
      </c>
    </row>
    <row r="12" spans="1:16" x14ac:dyDescent="0.4">
      <c r="A12" s="2" t="s">
        <v>25</v>
      </c>
      <c r="B12" s="3">
        <f ca="1">SUM(B3:B10)</f>
        <v>116000</v>
      </c>
      <c r="C12" s="3">
        <f t="shared" ref="C12:G12" ca="1" si="4">SUM(C3:C10)</f>
        <v>705000</v>
      </c>
      <c r="D12" s="3">
        <f t="shared" ca="1" si="4"/>
        <v>573000</v>
      </c>
      <c r="E12" s="3">
        <f t="shared" ca="1" si="4"/>
        <v>903000</v>
      </c>
      <c r="F12" s="3">
        <f t="shared" ca="1" si="4"/>
        <v>571000</v>
      </c>
      <c r="G12" s="3">
        <f t="shared" ca="1" si="4"/>
        <v>901000</v>
      </c>
      <c r="H12" s="3"/>
      <c r="I12" s="3"/>
      <c r="J12" s="3"/>
      <c r="K12" s="3"/>
      <c r="L12" s="3"/>
      <c r="M12" s="3"/>
      <c r="N12" s="3">
        <f t="shared" ref="N12:N13" ca="1" si="5">SUM(B12:M12)</f>
        <v>3769000</v>
      </c>
      <c r="O12" s="3">
        <f t="shared" ca="1" si="3"/>
        <v>628166.66666666663</v>
      </c>
      <c r="P12" s="3">
        <f ca="1">SUM(P3:P10)</f>
        <v>7538000</v>
      </c>
    </row>
    <row r="13" spans="1:16" x14ac:dyDescent="0.4">
      <c r="A13" s="2" t="s">
        <v>28</v>
      </c>
      <c r="B13" s="3">
        <f ca="1">B11-B12</f>
        <v>484000</v>
      </c>
      <c r="C13" s="3">
        <f t="shared" ref="C13:G13" ca="1" si="6">C11-C12</f>
        <v>-105000</v>
      </c>
      <c r="D13" s="3">
        <f t="shared" ca="1" si="6"/>
        <v>27000</v>
      </c>
      <c r="E13" s="3">
        <f t="shared" ca="1" si="6"/>
        <v>-303000</v>
      </c>
      <c r="F13" s="3">
        <f t="shared" ca="1" si="6"/>
        <v>29000</v>
      </c>
      <c r="G13" s="3">
        <f t="shared" ca="1" si="6"/>
        <v>-301000</v>
      </c>
      <c r="H13" s="3"/>
      <c r="I13" s="3"/>
      <c r="J13" s="3"/>
      <c r="K13" s="3"/>
      <c r="L13" s="3"/>
      <c r="M13" s="3"/>
      <c r="N13" s="3">
        <f t="shared" ca="1" si="5"/>
        <v>-169000</v>
      </c>
      <c r="O13" s="3">
        <f t="shared" ca="1" si="3"/>
        <v>-28166.666666666668</v>
      </c>
      <c r="P13" s="3">
        <f ca="1">P11-P12</f>
        <v>-338000</v>
      </c>
    </row>
  </sheetData>
  <sheetProtection password="ED93" sheet="1" objects="1" scenarios="1" selectLockedCells="1" selectUnlockedCells="1"/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F12"/>
  <sheetViews>
    <sheetView workbookViewId="0">
      <selection activeCell="F5" sqref="F5"/>
    </sheetView>
  </sheetViews>
  <sheetFormatPr defaultRowHeight="18.75" x14ac:dyDescent="0.4"/>
  <cols>
    <col min="1" max="1" width="6.625" customWidth="1"/>
    <col min="2" max="2" width="12.875" customWidth="1"/>
    <col min="3" max="3" width="17.25" customWidth="1"/>
    <col min="4" max="4" width="20.25" customWidth="1"/>
    <col min="5" max="5" width="11.875" customWidth="1"/>
    <col min="6" max="6" width="14.25" customWidth="1"/>
  </cols>
  <sheetData>
    <row r="2" spans="1:6" x14ac:dyDescent="0.4">
      <c r="A2" s="2" t="s">
        <v>37</v>
      </c>
      <c r="B2" s="2" t="s">
        <v>1</v>
      </c>
      <c r="C2" s="2" t="s">
        <v>3</v>
      </c>
      <c r="D2" s="2" t="s">
        <v>0</v>
      </c>
      <c r="E2" s="2" t="s">
        <v>27</v>
      </c>
      <c r="F2" s="4" t="s">
        <v>2</v>
      </c>
    </row>
    <row r="3" spans="1:6" x14ac:dyDescent="0.4">
      <c r="A3" s="1">
        <v>1</v>
      </c>
      <c r="B3" s="5">
        <v>42461</v>
      </c>
      <c r="C3" s="1" t="s">
        <v>16</v>
      </c>
      <c r="D3" s="1" t="s">
        <v>30</v>
      </c>
      <c r="E3" s="3">
        <v>5000</v>
      </c>
      <c r="F3" s="2" t="s">
        <v>63</v>
      </c>
    </row>
    <row r="4" spans="1:6" x14ac:dyDescent="0.4">
      <c r="A4" s="1">
        <v>2</v>
      </c>
      <c r="B4" s="5">
        <v>42462</v>
      </c>
      <c r="C4" s="1" t="s">
        <v>18</v>
      </c>
      <c r="D4" s="1" t="s">
        <v>38</v>
      </c>
      <c r="E4" s="3">
        <v>10000</v>
      </c>
      <c r="F4" s="2" t="s">
        <v>31</v>
      </c>
    </row>
    <row r="5" spans="1:6" x14ac:dyDescent="0.4">
      <c r="A5" s="1">
        <v>3</v>
      </c>
      <c r="B5" s="5">
        <v>42463</v>
      </c>
      <c r="C5" s="1" t="s">
        <v>17</v>
      </c>
      <c r="D5" s="1" t="s">
        <v>43</v>
      </c>
      <c r="E5" s="3">
        <v>30000</v>
      </c>
      <c r="F5" s="2" t="s">
        <v>31</v>
      </c>
    </row>
    <row r="6" spans="1:6" x14ac:dyDescent="0.4">
      <c r="A6" s="1">
        <v>4</v>
      </c>
      <c r="B6" s="5">
        <v>42464</v>
      </c>
      <c r="C6" s="1" t="s">
        <v>22</v>
      </c>
      <c r="D6" s="1" t="s">
        <v>39</v>
      </c>
      <c r="E6" s="3">
        <v>1000</v>
      </c>
      <c r="F6" s="2" t="s">
        <v>31</v>
      </c>
    </row>
    <row r="7" spans="1:6" x14ac:dyDescent="0.4">
      <c r="A7" s="1">
        <v>5</v>
      </c>
      <c r="B7" s="5">
        <v>42465</v>
      </c>
      <c r="C7" s="1" t="s">
        <v>19</v>
      </c>
      <c r="D7" s="1" t="s">
        <v>34</v>
      </c>
      <c r="E7" s="3">
        <v>10000</v>
      </c>
      <c r="F7" s="2" t="s">
        <v>63</v>
      </c>
    </row>
    <row r="8" spans="1:6" x14ac:dyDescent="0.4">
      <c r="A8" s="1">
        <v>6</v>
      </c>
      <c r="B8" s="5">
        <v>42466</v>
      </c>
      <c r="C8" s="1" t="s">
        <v>22</v>
      </c>
      <c r="D8" s="1" t="s">
        <v>40</v>
      </c>
      <c r="E8" s="3">
        <v>3000</v>
      </c>
      <c r="F8" s="2" t="s">
        <v>31</v>
      </c>
    </row>
    <row r="9" spans="1:6" x14ac:dyDescent="0.4">
      <c r="A9" s="1">
        <v>7</v>
      </c>
      <c r="B9" s="5">
        <v>42468</v>
      </c>
      <c r="C9" s="1" t="s">
        <v>16</v>
      </c>
      <c r="D9" s="1" t="s">
        <v>30</v>
      </c>
      <c r="E9" s="3">
        <v>2000</v>
      </c>
      <c r="F9" s="2" t="s">
        <v>63</v>
      </c>
    </row>
    <row r="10" spans="1:6" x14ac:dyDescent="0.4">
      <c r="A10" s="1">
        <v>8</v>
      </c>
      <c r="B10" s="5">
        <v>42470</v>
      </c>
      <c r="C10" s="1" t="s">
        <v>21</v>
      </c>
      <c r="D10" s="1" t="s">
        <v>41</v>
      </c>
      <c r="E10" s="3">
        <v>20000</v>
      </c>
      <c r="F10" s="2" t="s">
        <v>31</v>
      </c>
    </row>
    <row r="11" spans="1:6" x14ac:dyDescent="0.4">
      <c r="A11" s="1">
        <v>9</v>
      </c>
      <c r="B11" s="5">
        <v>42472</v>
      </c>
      <c r="C11" s="1" t="s">
        <v>18</v>
      </c>
      <c r="D11" s="1" t="s">
        <v>35</v>
      </c>
      <c r="E11" s="3">
        <v>30000</v>
      </c>
      <c r="F11" s="2" t="s">
        <v>31</v>
      </c>
    </row>
    <row r="12" spans="1:6" x14ac:dyDescent="0.4">
      <c r="A12" s="1">
        <v>10</v>
      </c>
      <c r="B12" s="5">
        <v>42490</v>
      </c>
      <c r="C12" s="1" t="s">
        <v>16</v>
      </c>
      <c r="D12" s="1" t="s">
        <v>30</v>
      </c>
      <c r="E12" s="3">
        <v>5000</v>
      </c>
      <c r="F12" s="2" t="s">
        <v>63</v>
      </c>
    </row>
  </sheetData>
  <sheetProtection password="ED93" sheet="1" objects="1" scenarios="1" selectLockedCells="1" selectUnlockedCells="1"/>
  <phoneticPr fontId="1"/>
  <conditionalFormatting sqref="F3:F12">
    <cfRule type="cellIs" dxfId="0" priority="1" operator="equal">
      <formula>"×"</formula>
    </cfRule>
  </conditionalFormatting>
  <dataValidations count="1">
    <dataValidation type="list" allowBlank="1" showInputMessage="1" showErrorMessage="1" sqref="F3:F12">
      <formula1>"○,×"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経費まとめ!$A$3:$A$10</xm:f>
          </x14:formula1>
          <xm:sqref>C3:C48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3"/>
  <sheetViews>
    <sheetView workbookViewId="0">
      <selection activeCell="H12" sqref="H12"/>
    </sheetView>
  </sheetViews>
  <sheetFormatPr defaultRowHeight="18.75" x14ac:dyDescent="0.4"/>
  <cols>
    <col min="1" max="1" width="19.25" bestFit="1" customWidth="1"/>
    <col min="2" max="13" width="12.375" customWidth="1"/>
    <col min="14" max="14" width="16.375" customWidth="1"/>
    <col min="15" max="15" width="14.75" customWidth="1"/>
    <col min="16" max="16" width="14.125" customWidth="1"/>
  </cols>
  <sheetData>
    <row r="2" spans="1:16" x14ac:dyDescent="0.4">
      <c r="A2" s="1"/>
      <c r="B2" s="2" t="s">
        <v>4</v>
      </c>
      <c r="C2" s="2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2" t="s">
        <v>11</v>
      </c>
      <c r="J2" s="2" t="s">
        <v>12</v>
      </c>
      <c r="K2" s="2" t="s">
        <v>13</v>
      </c>
      <c r="L2" s="2" t="s">
        <v>14</v>
      </c>
      <c r="M2" s="2" t="s">
        <v>15</v>
      </c>
      <c r="N2" s="2" t="s">
        <v>25</v>
      </c>
      <c r="O2" s="2" t="s">
        <v>26</v>
      </c>
      <c r="P2" s="2" t="s">
        <v>29</v>
      </c>
    </row>
    <row r="3" spans="1:16" x14ac:dyDescent="0.4">
      <c r="A3" s="1" t="s">
        <v>42</v>
      </c>
      <c r="B3" s="6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x14ac:dyDescent="0.4">
      <c r="A4" s="1" t="s">
        <v>17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x14ac:dyDescent="0.4">
      <c r="A5" s="1" t="s">
        <v>18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x14ac:dyDescent="0.4">
      <c r="A6" s="1" t="s">
        <v>19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x14ac:dyDescent="0.4">
      <c r="A7" s="1" t="s">
        <v>20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x14ac:dyDescent="0.4">
      <c r="A8" s="1" t="s">
        <v>21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x14ac:dyDescent="0.4">
      <c r="A9" s="1" t="s">
        <v>22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x14ac:dyDescent="0.4">
      <c r="A10" s="1" t="s">
        <v>23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x14ac:dyDescent="0.4">
      <c r="A11" s="2" t="s">
        <v>24</v>
      </c>
      <c r="B11" s="3">
        <v>600000</v>
      </c>
      <c r="C11" s="3">
        <v>600000</v>
      </c>
      <c r="D11" s="3">
        <v>600000</v>
      </c>
      <c r="E11" s="3">
        <v>600000</v>
      </c>
      <c r="F11" s="3">
        <v>600000</v>
      </c>
      <c r="G11" s="3">
        <v>600000</v>
      </c>
      <c r="H11" s="3"/>
      <c r="I11" s="3"/>
      <c r="J11" s="3"/>
      <c r="K11" s="3"/>
      <c r="L11" s="3"/>
      <c r="M11" s="3"/>
      <c r="N11" s="3">
        <f>SUM(B11:M11)</f>
        <v>3600000</v>
      </c>
      <c r="O11" s="3"/>
      <c r="P11" s="3"/>
    </row>
    <row r="12" spans="1:16" x14ac:dyDescent="0.4">
      <c r="A12" s="2" t="s">
        <v>25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x14ac:dyDescent="0.4">
      <c r="A13" s="2" t="s">
        <v>28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2"/>
  <sheetViews>
    <sheetView topLeftCell="A4" workbookViewId="0">
      <selection activeCell="G6" sqref="G6"/>
    </sheetView>
  </sheetViews>
  <sheetFormatPr defaultRowHeight="18.75" x14ac:dyDescent="0.4"/>
  <cols>
    <col min="1" max="1" width="6.625" customWidth="1"/>
    <col min="2" max="2" width="12.875" customWidth="1"/>
    <col min="3" max="3" width="17.25" customWidth="1"/>
    <col min="4" max="4" width="20.25" customWidth="1"/>
    <col min="5" max="5" width="11.875" customWidth="1"/>
    <col min="6" max="6" width="14.25" customWidth="1"/>
  </cols>
  <sheetData>
    <row r="2" spans="1:6" x14ac:dyDescent="0.4">
      <c r="A2" s="2" t="s">
        <v>37</v>
      </c>
      <c r="B2" s="2" t="s">
        <v>1</v>
      </c>
      <c r="C2" s="2" t="s">
        <v>3</v>
      </c>
      <c r="D2" s="2" t="s">
        <v>0</v>
      </c>
      <c r="E2" s="2" t="s">
        <v>27</v>
      </c>
      <c r="F2" s="4" t="s">
        <v>2</v>
      </c>
    </row>
    <row r="3" spans="1:6" x14ac:dyDescent="0.4">
      <c r="A3" s="1">
        <v>1</v>
      </c>
      <c r="B3" s="5">
        <v>42461</v>
      </c>
      <c r="C3" s="1" t="s">
        <v>16</v>
      </c>
      <c r="D3" s="1" t="s">
        <v>30</v>
      </c>
      <c r="E3" s="3">
        <v>5000</v>
      </c>
      <c r="F3" s="2" t="s">
        <v>63</v>
      </c>
    </row>
    <row r="4" spans="1:6" x14ac:dyDescent="0.4">
      <c r="A4" s="1">
        <v>2</v>
      </c>
      <c r="B4" s="5">
        <v>42462</v>
      </c>
      <c r="C4" s="1" t="s">
        <v>18</v>
      </c>
      <c r="D4" s="1" t="s">
        <v>38</v>
      </c>
      <c r="E4" s="3">
        <v>10000</v>
      </c>
      <c r="F4" s="2" t="s">
        <v>31</v>
      </c>
    </row>
    <row r="5" spans="1:6" x14ac:dyDescent="0.4">
      <c r="A5" s="1">
        <v>3</v>
      </c>
      <c r="B5" s="5">
        <v>42463</v>
      </c>
      <c r="C5" s="1" t="s">
        <v>17</v>
      </c>
      <c r="D5" s="1" t="s">
        <v>43</v>
      </c>
      <c r="E5" s="3">
        <v>30000</v>
      </c>
      <c r="F5" s="2" t="s">
        <v>31</v>
      </c>
    </row>
    <row r="6" spans="1:6" x14ac:dyDescent="0.4">
      <c r="A6" s="1">
        <v>4</v>
      </c>
      <c r="B6" s="5">
        <v>42464</v>
      </c>
      <c r="C6" s="1" t="s">
        <v>22</v>
      </c>
      <c r="D6" s="1" t="s">
        <v>39</v>
      </c>
      <c r="E6" s="3">
        <v>1000</v>
      </c>
      <c r="F6" s="2" t="s">
        <v>31</v>
      </c>
    </row>
    <row r="7" spans="1:6" x14ac:dyDescent="0.4">
      <c r="A7" s="1">
        <v>5</v>
      </c>
      <c r="B7" s="5">
        <v>42465</v>
      </c>
      <c r="C7" s="1" t="s">
        <v>19</v>
      </c>
      <c r="D7" s="1" t="s">
        <v>34</v>
      </c>
      <c r="E7" s="3">
        <v>10000</v>
      </c>
      <c r="F7" s="2" t="s">
        <v>63</v>
      </c>
    </row>
    <row r="8" spans="1:6" x14ac:dyDescent="0.4">
      <c r="A8" s="1">
        <v>6</v>
      </c>
      <c r="B8" s="5">
        <v>42466</v>
      </c>
      <c r="C8" s="1" t="s">
        <v>22</v>
      </c>
      <c r="D8" s="1" t="s">
        <v>40</v>
      </c>
      <c r="E8" s="3">
        <v>3000</v>
      </c>
      <c r="F8" s="2" t="s">
        <v>31</v>
      </c>
    </row>
    <row r="9" spans="1:6" x14ac:dyDescent="0.4">
      <c r="A9" s="1">
        <v>7</v>
      </c>
      <c r="B9" s="5">
        <v>42468</v>
      </c>
      <c r="C9" s="1" t="s">
        <v>16</v>
      </c>
      <c r="D9" s="1" t="s">
        <v>30</v>
      </c>
      <c r="E9" s="3">
        <v>2000</v>
      </c>
      <c r="F9" s="2" t="s">
        <v>63</v>
      </c>
    </row>
    <row r="10" spans="1:6" x14ac:dyDescent="0.4">
      <c r="A10" s="1">
        <v>8</v>
      </c>
      <c r="B10" s="5">
        <v>42470</v>
      </c>
      <c r="C10" s="1" t="s">
        <v>21</v>
      </c>
      <c r="D10" s="1" t="s">
        <v>41</v>
      </c>
      <c r="E10" s="3">
        <v>20000</v>
      </c>
      <c r="F10" s="2" t="s">
        <v>31</v>
      </c>
    </row>
    <row r="11" spans="1:6" x14ac:dyDescent="0.4">
      <c r="A11" s="1">
        <v>9</v>
      </c>
      <c r="B11" s="5">
        <v>42472</v>
      </c>
      <c r="C11" s="1" t="s">
        <v>18</v>
      </c>
      <c r="D11" s="1" t="s">
        <v>35</v>
      </c>
      <c r="E11" s="3">
        <v>30000</v>
      </c>
      <c r="F11" s="2" t="s">
        <v>31</v>
      </c>
    </row>
    <row r="12" spans="1:6" x14ac:dyDescent="0.4">
      <c r="A12" s="1">
        <v>10</v>
      </c>
      <c r="B12" s="5">
        <v>42490</v>
      </c>
      <c r="C12" s="1" t="s">
        <v>16</v>
      </c>
      <c r="D12" s="1" t="s">
        <v>30</v>
      </c>
      <c r="E12" s="3">
        <v>5000</v>
      </c>
      <c r="F12" s="2" t="s">
        <v>63</v>
      </c>
    </row>
  </sheetData>
  <phoneticPr fontId="1"/>
  <dataValidations count="1">
    <dataValidation type="list" allowBlank="1" showInputMessage="1" showErrorMessage="1" sqref="F3:F12">
      <formula1>"○,×"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経費まとめ!$A$3:$A$10</xm:f>
          </x14:formula1>
          <xm:sqref>C3:C48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2"/>
  <sheetViews>
    <sheetView workbookViewId="0">
      <selection activeCell="E12" sqref="E12"/>
    </sheetView>
  </sheetViews>
  <sheetFormatPr defaultRowHeight="18.75" x14ac:dyDescent="0.4"/>
  <cols>
    <col min="1" max="1" width="6.625" customWidth="1"/>
    <col min="2" max="2" width="12.875" customWidth="1"/>
    <col min="3" max="3" width="17.25" customWidth="1"/>
    <col min="4" max="4" width="20.25" customWidth="1"/>
    <col min="5" max="5" width="11.875" customWidth="1"/>
    <col min="6" max="6" width="14.25" customWidth="1"/>
  </cols>
  <sheetData>
    <row r="2" spans="1:6" x14ac:dyDescent="0.4">
      <c r="A2" s="2" t="s">
        <v>37</v>
      </c>
      <c r="B2" s="2" t="s">
        <v>1</v>
      </c>
      <c r="C2" s="2" t="s">
        <v>3</v>
      </c>
      <c r="D2" s="2" t="s">
        <v>0</v>
      </c>
      <c r="E2" s="2" t="s">
        <v>27</v>
      </c>
      <c r="F2" s="4" t="s">
        <v>2</v>
      </c>
    </row>
    <row r="3" spans="1:6" x14ac:dyDescent="0.4">
      <c r="A3" s="1">
        <v>1</v>
      </c>
      <c r="B3" s="5">
        <v>42491</v>
      </c>
      <c r="C3" s="1" t="s">
        <v>18</v>
      </c>
      <c r="D3" s="1" t="s">
        <v>36</v>
      </c>
      <c r="E3" s="3">
        <v>30000</v>
      </c>
      <c r="F3" s="2" t="s">
        <v>31</v>
      </c>
    </row>
    <row r="4" spans="1:6" x14ac:dyDescent="0.4">
      <c r="A4" s="1">
        <v>2</v>
      </c>
      <c r="B4" s="5">
        <v>42492</v>
      </c>
      <c r="C4" s="1" t="s">
        <v>16</v>
      </c>
      <c r="D4" s="1" t="s">
        <v>30</v>
      </c>
      <c r="E4" s="3">
        <v>5000</v>
      </c>
      <c r="F4" s="2" t="s">
        <v>63</v>
      </c>
    </row>
    <row r="5" spans="1:6" x14ac:dyDescent="0.4">
      <c r="A5" s="1">
        <v>3</v>
      </c>
      <c r="B5" s="5">
        <v>42493</v>
      </c>
      <c r="C5" s="1" t="s">
        <v>16</v>
      </c>
      <c r="D5" s="1" t="s">
        <v>30</v>
      </c>
      <c r="E5" s="3">
        <v>2000</v>
      </c>
      <c r="F5" s="2" t="s">
        <v>63</v>
      </c>
    </row>
    <row r="6" spans="1:6" x14ac:dyDescent="0.4">
      <c r="A6" s="1">
        <v>4</v>
      </c>
      <c r="B6" s="5">
        <v>42494</v>
      </c>
      <c r="C6" s="1" t="s">
        <v>22</v>
      </c>
      <c r="D6" s="1" t="s">
        <v>45</v>
      </c>
      <c r="E6" s="3">
        <v>3000</v>
      </c>
      <c r="F6" s="2" t="s">
        <v>31</v>
      </c>
    </row>
    <row r="7" spans="1:6" x14ac:dyDescent="0.4">
      <c r="A7" s="1">
        <v>5</v>
      </c>
      <c r="B7" s="5">
        <v>42494</v>
      </c>
      <c r="C7" s="1" t="s">
        <v>16</v>
      </c>
      <c r="D7" s="1" t="s">
        <v>30</v>
      </c>
      <c r="E7" s="3">
        <v>5000</v>
      </c>
      <c r="F7" s="2" t="s">
        <v>63</v>
      </c>
    </row>
    <row r="8" spans="1:6" x14ac:dyDescent="0.4">
      <c r="A8" s="1">
        <v>6</v>
      </c>
      <c r="B8" s="5">
        <v>42494</v>
      </c>
      <c r="C8" s="1" t="s">
        <v>16</v>
      </c>
      <c r="D8" s="1" t="s">
        <v>30</v>
      </c>
      <c r="E8" s="3">
        <v>3000</v>
      </c>
      <c r="F8" s="2" t="s">
        <v>63</v>
      </c>
    </row>
    <row r="9" spans="1:6" x14ac:dyDescent="0.4">
      <c r="A9" s="1">
        <v>7</v>
      </c>
      <c r="B9" s="5">
        <v>42494</v>
      </c>
      <c r="C9" s="1" t="s">
        <v>20</v>
      </c>
      <c r="D9" s="1" t="s">
        <v>44</v>
      </c>
      <c r="E9" s="3">
        <v>450000</v>
      </c>
      <c r="F9" s="2" t="s">
        <v>31</v>
      </c>
    </row>
    <row r="10" spans="1:6" x14ac:dyDescent="0.4">
      <c r="A10" s="1">
        <v>8</v>
      </c>
      <c r="B10" s="5">
        <v>42521</v>
      </c>
      <c r="C10" s="1" t="s">
        <v>23</v>
      </c>
      <c r="D10" s="1" t="s">
        <v>32</v>
      </c>
      <c r="E10" s="3">
        <v>100000</v>
      </c>
      <c r="F10" s="2" t="s">
        <v>31</v>
      </c>
    </row>
    <row r="11" spans="1:6" x14ac:dyDescent="0.4">
      <c r="A11" s="1">
        <v>9</v>
      </c>
      <c r="B11" s="5">
        <v>42521</v>
      </c>
      <c r="C11" s="1" t="s">
        <v>23</v>
      </c>
      <c r="D11" s="1" t="s">
        <v>33</v>
      </c>
      <c r="E11" s="3">
        <v>100000</v>
      </c>
      <c r="F11" s="2" t="s">
        <v>31</v>
      </c>
    </row>
    <row r="12" spans="1:6" x14ac:dyDescent="0.4">
      <c r="A12" s="1">
        <v>10</v>
      </c>
      <c r="B12" s="5">
        <v>42521</v>
      </c>
      <c r="C12" s="1" t="s">
        <v>16</v>
      </c>
      <c r="D12" s="1" t="s">
        <v>30</v>
      </c>
      <c r="E12" s="3">
        <v>7000</v>
      </c>
      <c r="F12" s="2" t="s">
        <v>63</v>
      </c>
    </row>
  </sheetData>
  <phoneticPr fontId="1"/>
  <dataValidations count="1">
    <dataValidation type="list" allowBlank="1" showInputMessage="1" showErrorMessage="1" sqref="F3:F12">
      <formula1>"○,×"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経費まとめ!$A$3:$A$10</xm:f>
          </x14:formula1>
          <xm:sqref>C3:C48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2"/>
  <sheetViews>
    <sheetView workbookViewId="0">
      <selection activeCell="D16" sqref="D16"/>
    </sheetView>
  </sheetViews>
  <sheetFormatPr defaultRowHeight="18.75" x14ac:dyDescent="0.4"/>
  <cols>
    <col min="1" max="1" width="6.625" customWidth="1"/>
    <col min="2" max="2" width="12.875" customWidth="1"/>
    <col min="3" max="3" width="17.25" customWidth="1"/>
    <col min="4" max="4" width="20.25" customWidth="1"/>
    <col min="5" max="5" width="11.875" customWidth="1"/>
    <col min="6" max="6" width="14.25" customWidth="1"/>
  </cols>
  <sheetData>
    <row r="2" spans="1:6" x14ac:dyDescent="0.4">
      <c r="A2" s="2" t="s">
        <v>37</v>
      </c>
      <c r="B2" s="2" t="s">
        <v>1</v>
      </c>
      <c r="C2" s="2" t="s">
        <v>3</v>
      </c>
      <c r="D2" s="2" t="s">
        <v>0</v>
      </c>
      <c r="E2" s="2" t="s">
        <v>27</v>
      </c>
      <c r="F2" s="4" t="s">
        <v>2</v>
      </c>
    </row>
    <row r="3" spans="1:6" x14ac:dyDescent="0.4">
      <c r="A3" s="1">
        <v>1</v>
      </c>
      <c r="B3" s="5">
        <v>42522</v>
      </c>
      <c r="C3" s="1" t="s">
        <v>18</v>
      </c>
      <c r="D3" s="1" t="s">
        <v>30</v>
      </c>
      <c r="E3" s="3">
        <v>2000</v>
      </c>
      <c r="F3" s="2" t="s">
        <v>63</v>
      </c>
    </row>
    <row r="4" spans="1:6" x14ac:dyDescent="0.4">
      <c r="A4" s="1">
        <v>2</v>
      </c>
      <c r="B4" s="5">
        <v>42524</v>
      </c>
      <c r="C4" s="1" t="s">
        <v>17</v>
      </c>
      <c r="D4" s="1" t="s">
        <v>38</v>
      </c>
      <c r="E4" s="3">
        <v>10000</v>
      </c>
      <c r="F4" s="2" t="s">
        <v>31</v>
      </c>
    </row>
    <row r="5" spans="1:6" x14ac:dyDescent="0.4">
      <c r="A5" s="1">
        <v>3</v>
      </c>
      <c r="B5" s="5">
        <v>42528</v>
      </c>
      <c r="C5" s="1" t="s">
        <v>17</v>
      </c>
      <c r="D5" s="1" t="s">
        <v>50</v>
      </c>
      <c r="E5" s="3">
        <v>45000</v>
      </c>
      <c r="F5" s="2" t="s">
        <v>31</v>
      </c>
    </row>
    <row r="6" spans="1:6" x14ac:dyDescent="0.4">
      <c r="A6" s="1">
        <v>4</v>
      </c>
      <c r="B6" s="5">
        <v>42531</v>
      </c>
      <c r="C6" s="1" t="s">
        <v>22</v>
      </c>
      <c r="D6" s="1" t="s">
        <v>46</v>
      </c>
      <c r="E6" s="3">
        <v>1000</v>
      </c>
      <c r="F6" s="2" t="s">
        <v>31</v>
      </c>
    </row>
    <row r="7" spans="1:6" x14ac:dyDescent="0.4">
      <c r="A7" s="1">
        <v>5</v>
      </c>
      <c r="B7" s="5">
        <v>42533</v>
      </c>
      <c r="C7" s="1" t="s">
        <v>19</v>
      </c>
      <c r="D7" s="1" t="s">
        <v>47</v>
      </c>
      <c r="E7" s="3">
        <v>15000</v>
      </c>
      <c r="F7" s="2" t="s">
        <v>31</v>
      </c>
    </row>
    <row r="8" spans="1:6" x14ac:dyDescent="0.4">
      <c r="A8" s="1">
        <v>6</v>
      </c>
      <c r="B8" s="5">
        <v>42542</v>
      </c>
      <c r="C8" s="1" t="s">
        <v>22</v>
      </c>
      <c r="D8" s="1" t="s">
        <v>48</v>
      </c>
      <c r="E8" s="3">
        <v>3000</v>
      </c>
      <c r="F8" s="2" t="s">
        <v>31</v>
      </c>
    </row>
    <row r="9" spans="1:6" x14ac:dyDescent="0.4">
      <c r="A9" s="1">
        <v>7</v>
      </c>
      <c r="B9" s="5">
        <v>42546</v>
      </c>
      <c r="C9" s="1" t="s">
        <v>16</v>
      </c>
      <c r="D9" s="1" t="s">
        <v>30</v>
      </c>
      <c r="E9" s="3">
        <v>1000</v>
      </c>
      <c r="F9" s="2" t="s">
        <v>63</v>
      </c>
    </row>
    <row r="10" spans="1:6" x14ac:dyDescent="0.4">
      <c r="A10" s="1">
        <v>8</v>
      </c>
      <c r="B10" s="5">
        <v>42546</v>
      </c>
      <c r="C10" s="1" t="s">
        <v>21</v>
      </c>
      <c r="D10" s="1" t="s">
        <v>49</v>
      </c>
      <c r="E10" s="3">
        <v>40000</v>
      </c>
      <c r="F10" s="2" t="s">
        <v>31</v>
      </c>
    </row>
    <row r="11" spans="1:6" x14ac:dyDescent="0.4">
      <c r="A11" s="1">
        <v>9</v>
      </c>
      <c r="B11" s="5">
        <v>42551</v>
      </c>
      <c r="C11" s="1" t="s">
        <v>20</v>
      </c>
      <c r="D11" s="1" t="s">
        <v>53</v>
      </c>
      <c r="E11" s="3">
        <v>450000</v>
      </c>
      <c r="F11" s="2" t="s">
        <v>31</v>
      </c>
    </row>
    <row r="12" spans="1:6" x14ac:dyDescent="0.4">
      <c r="A12" s="1">
        <v>10</v>
      </c>
      <c r="B12" s="5">
        <v>42551</v>
      </c>
      <c r="C12" s="1" t="s">
        <v>16</v>
      </c>
      <c r="D12" s="1" t="s">
        <v>30</v>
      </c>
      <c r="E12" s="3">
        <v>6000</v>
      </c>
      <c r="F12" s="2" t="s">
        <v>63</v>
      </c>
    </row>
  </sheetData>
  <phoneticPr fontId="1"/>
  <dataValidations count="1">
    <dataValidation type="list" allowBlank="1" showInputMessage="1" showErrorMessage="1" sqref="F3:F12">
      <formula1>"○,×"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経費まとめ!$A$3:$A$10</xm:f>
          </x14:formula1>
          <xm:sqref>C3:C48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2"/>
  <sheetViews>
    <sheetView workbookViewId="0">
      <selection activeCell="E7" sqref="E7"/>
    </sheetView>
  </sheetViews>
  <sheetFormatPr defaultRowHeight="18.75" x14ac:dyDescent="0.4"/>
  <cols>
    <col min="1" max="1" width="6.625" customWidth="1"/>
    <col min="2" max="2" width="12.875" customWidth="1"/>
    <col min="3" max="3" width="17.25" customWidth="1"/>
    <col min="4" max="4" width="20.25" customWidth="1"/>
    <col min="5" max="5" width="11.875" customWidth="1"/>
    <col min="6" max="6" width="14.25" customWidth="1"/>
  </cols>
  <sheetData>
    <row r="2" spans="1:6" x14ac:dyDescent="0.4">
      <c r="A2" s="2" t="s">
        <v>37</v>
      </c>
      <c r="B2" s="2" t="s">
        <v>1</v>
      </c>
      <c r="C2" s="2" t="s">
        <v>3</v>
      </c>
      <c r="D2" s="2" t="s">
        <v>0</v>
      </c>
      <c r="E2" s="2" t="s">
        <v>27</v>
      </c>
      <c r="F2" s="4" t="s">
        <v>2</v>
      </c>
    </row>
    <row r="3" spans="1:6" x14ac:dyDescent="0.4">
      <c r="A3" s="1">
        <v>1</v>
      </c>
      <c r="B3" s="5">
        <v>42554</v>
      </c>
      <c r="C3" s="1" t="s">
        <v>16</v>
      </c>
      <c r="D3" s="1" t="s">
        <v>30</v>
      </c>
      <c r="E3" s="3">
        <v>3000</v>
      </c>
      <c r="F3" s="2" t="s">
        <v>63</v>
      </c>
    </row>
    <row r="4" spans="1:6" x14ac:dyDescent="0.4">
      <c r="A4" s="1">
        <v>2</v>
      </c>
      <c r="B4" s="5">
        <v>42556</v>
      </c>
      <c r="C4" s="1" t="s">
        <v>18</v>
      </c>
      <c r="D4" s="1" t="s">
        <v>38</v>
      </c>
      <c r="E4" s="3">
        <v>10000</v>
      </c>
      <c r="F4" s="2" t="s">
        <v>31</v>
      </c>
    </row>
    <row r="5" spans="1:6" x14ac:dyDescent="0.4">
      <c r="A5" s="1">
        <v>3</v>
      </c>
      <c r="B5" s="5">
        <v>42558</v>
      </c>
      <c r="C5" s="1" t="s">
        <v>23</v>
      </c>
      <c r="D5" s="1" t="s">
        <v>51</v>
      </c>
      <c r="E5" s="3">
        <v>200000</v>
      </c>
      <c r="F5" s="2" t="s">
        <v>31</v>
      </c>
    </row>
    <row r="6" spans="1:6" x14ac:dyDescent="0.4">
      <c r="A6" s="1">
        <v>4</v>
      </c>
      <c r="B6" s="5">
        <v>42558</v>
      </c>
      <c r="C6" s="1" t="s">
        <v>23</v>
      </c>
      <c r="D6" s="1" t="s">
        <v>52</v>
      </c>
      <c r="E6" s="3">
        <v>200000</v>
      </c>
      <c r="F6" s="2" t="s">
        <v>31</v>
      </c>
    </row>
    <row r="7" spans="1:6" x14ac:dyDescent="0.4">
      <c r="A7" s="1">
        <v>5</v>
      </c>
      <c r="B7" s="5">
        <v>42558</v>
      </c>
      <c r="C7" s="1" t="s">
        <v>20</v>
      </c>
      <c r="D7" s="1" t="s">
        <v>56</v>
      </c>
      <c r="E7" s="3">
        <v>450000</v>
      </c>
      <c r="F7" s="2" t="s">
        <v>31</v>
      </c>
    </row>
    <row r="8" spans="1:6" x14ac:dyDescent="0.4">
      <c r="A8" s="1">
        <v>6</v>
      </c>
      <c r="B8" s="5">
        <v>42567</v>
      </c>
      <c r="C8" s="1" t="s">
        <v>22</v>
      </c>
      <c r="D8" s="1" t="s">
        <v>40</v>
      </c>
      <c r="E8" s="3">
        <v>3000</v>
      </c>
      <c r="F8" s="2" t="s">
        <v>31</v>
      </c>
    </row>
    <row r="9" spans="1:6" x14ac:dyDescent="0.4">
      <c r="A9" s="1">
        <v>7</v>
      </c>
      <c r="B9" s="5">
        <v>42570</v>
      </c>
      <c r="C9" s="1" t="s">
        <v>16</v>
      </c>
      <c r="D9" s="1" t="s">
        <v>30</v>
      </c>
      <c r="E9" s="3">
        <v>3000</v>
      </c>
      <c r="F9" s="2" t="s">
        <v>63</v>
      </c>
    </row>
    <row r="10" spans="1:6" x14ac:dyDescent="0.4">
      <c r="A10" s="1">
        <v>8</v>
      </c>
      <c r="B10" s="5">
        <v>42574</v>
      </c>
      <c r="C10" s="1" t="s">
        <v>17</v>
      </c>
      <c r="D10" s="1" t="s">
        <v>61</v>
      </c>
      <c r="E10" s="3">
        <v>2000</v>
      </c>
      <c r="F10" s="2" t="s">
        <v>31</v>
      </c>
    </row>
    <row r="11" spans="1:6" x14ac:dyDescent="0.4">
      <c r="A11" s="1">
        <v>9</v>
      </c>
      <c r="B11" s="5">
        <v>42577</v>
      </c>
      <c r="C11" s="1" t="s">
        <v>18</v>
      </c>
      <c r="D11" s="1" t="s">
        <v>35</v>
      </c>
      <c r="E11" s="3">
        <v>30000</v>
      </c>
      <c r="F11" s="2" t="s">
        <v>31</v>
      </c>
    </row>
    <row r="12" spans="1:6" x14ac:dyDescent="0.4">
      <c r="A12" s="1">
        <v>10</v>
      </c>
      <c r="B12" s="5">
        <v>42582</v>
      </c>
      <c r="C12" s="1" t="s">
        <v>16</v>
      </c>
      <c r="D12" s="1" t="s">
        <v>30</v>
      </c>
      <c r="E12" s="3">
        <v>2000</v>
      </c>
      <c r="F12" s="2" t="s">
        <v>63</v>
      </c>
    </row>
  </sheetData>
  <phoneticPr fontId="1"/>
  <dataValidations count="1">
    <dataValidation type="list" allowBlank="1" showInputMessage="1" showErrorMessage="1" sqref="F3:F12">
      <formula1>"○,×"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経費まとめ!$A$3:$A$10</xm:f>
          </x14:formula1>
          <xm:sqref>C3:C48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2"/>
  <sheetViews>
    <sheetView workbookViewId="0">
      <selection activeCell="E5" sqref="E5"/>
    </sheetView>
  </sheetViews>
  <sheetFormatPr defaultRowHeight="18.75" x14ac:dyDescent="0.4"/>
  <cols>
    <col min="1" max="1" width="6.625" customWidth="1"/>
    <col min="2" max="2" width="12.875" customWidth="1"/>
    <col min="3" max="3" width="17.25" customWidth="1"/>
    <col min="4" max="4" width="20.25" customWidth="1"/>
    <col min="5" max="5" width="11.875" customWidth="1"/>
    <col min="6" max="6" width="14.25" customWidth="1"/>
  </cols>
  <sheetData>
    <row r="2" spans="1:6" x14ac:dyDescent="0.4">
      <c r="A2" s="2" t="s">
        <v>37</v>
      </c>
      <c r="B2" s="2" t="s">
        <v>1</v>
      </c>
      <c r="C2" s="2" t="s">
        <v>3</v>
      </c>
      <c r="D2" s="2" t="s">
        <v>0</v>
      </c>
      <c r="E2" s="2" t="s">
        <v>27</v>
      </c>
      <c r="F2" s="4" t="s">
        <v>2</v>
      </c>
    </row>
    <row r="3" spans="1:6" x14ac:dyDescent="0.4">
      <c r="A3" s="1">
        <v>1</v>
      </c>
      <c r="B3" s="5">
        <v>42588</v>
      </c>
      <c r="C3" s="1" t="s">
        <v>16</v>
      </c>
      <c r="D3" s="1" t="s">
        <v>30</v>
      </c>
      <c r="E3" s="3">
        <v>4000</v>
      </c>
      <c r="F3" s="2" t="s">
        <v>63</v>
      </c>
    </row>
    <row r="4" spans="1:6" x14ac:dyDescent="0.4">
      <c r="A4" s="1">
        <v>2</v>
      </c>
      <c r="B4" s="5">
        <v>42591</v>
      </c>
      <c r="C4" s="1" t="s">
        <v>18</v>
      </c>
      <c r="D4" s="1" t="s">
        <v>38</v>
      </c>
      <c r="E4" s="3">
        <v>8000</v>
      </c>
      <c r="F4" s="2" t="s">
        <v>31</v>
      </c>
    </row>
    <row r="5" spans="1:6" x14ac:dyDescent="0.4">
      <c r="A5" s="1">
        <v>3</v>
      </c>
      <c r="B5" s="5">
        <v>42592</v>
      </c>
      <c r="C5" s="1" t="s">
        <v>17</v>
      </c>
      <c r="D5" s="1" t="s">
        <v>58</v>
      </c>
      <c r="E5" s="3">
        <v>45000</v>
      </c>
      <c r="F5" s="2" t="s">
        <v>31</v>
      </c>
    </row>
    <row r="6" spans="1:6" x14ac:dyDescent="0.4">
      <c r="A6" s="1">
        <v>4</v>
      </c>
      <c r="B6" s="5">
        <v>42594</v>
      </c>
      <c r="C6" s="1" t="s">
        <v>22</v>
      </c>
      <c r="D6" s="1" t="s">
        <v>39</v>
      </c>
      <c r="E6" s="3">
        <v>1000</v>
      </c>
      <c r="F6" s="2" t="s">
        <v>31</v>
      </c>
    </row>
    <row r="7" spans="1:6" x14ac:dyDescent="0.4">
      <c r="A7" s="1">
        <v>5</v>
      </c>
      <c r="B7" s="5">
        <v>42607</v>
      </c>
      <c r="C7" s="1" t="s">
        <v>19</v>
      </c>
      <c r="D7" s="1" t="s">
        <v>47</v>
      </c>
      <c r="E7" s="3">
        <v>15000</v>
      </c>
      <c r="F7" s="2" t="s">
        <v>31</v>
      </c>
    </row>
    <row r="8" spans="1:6" x14ac:dyDescent="0.4">
      <c r="A8" s="1">
        <v>6</v>
      </c>
      <c r="B8" s="5">
        <v>42607</v>
      </c>
      <c r="C8" s="1" t="s">
        <v>22</v>
      </c>
      <c r="D8" s="1" t="s">
        <v>62</v>
      </c>
      <c r="E8" s="3">
        <v>3000</v>
      </c>
      <c r="F8" s="2" t="s">
        <v>31</v>
      </c>
    </row>
    <row r="9" spans="1:6" x14ac:dyDescent="0.4">
      <c r="A9" s="1">
        <v>7</v>
      </c>
      <c r="B9" s="5">
        <v>42608</v>
      </c>
      <c r="C9" s="1" t="s">
        <v>16</v>
      </c>
      <c r="D9" s="1" t="s">
        <v>30</v>
      </c>
      <c r="E9" s="3">
        <v>2000</v>
      </c>
      <c r="F9" s="2" t="s">
        <v>63</v>
      </c>
    </row>
    <row r="10" spans="1:6" x14ac:dyDescent="0.4">
      <c r="A10" s="1">
        <v>8</v>
      </c>
      <c r="B10" s="5">
        <v>42609</v>
      </c>
      <c r="C10" s="1" t="s">
        <v>21</v>
      </c>
      <c r="D10" s="1" t="s">
        <v>57</v>
      </c>
      <c r="E10" s="3">
        <v>40000</v>
      </c>
      <c r="F10" s="2" t="s">
        <v>31</v>
      </c>
    </row>
    <row r="11" spans="1:6" x14ac:dyDescent="0.4">
      <c r="A11" s="1">
        <v>9</v>
      </c>
      <c r="B11" s="5">
        <v>42613</v>
      </c>
      <c r="C11" s="1" t="s">
        <v>20</v>
      </c>
      <c r="D11" s="1" t="s">
        <v>55</v>
      </c>
      <c r="E11" s="3">
        <v>450000</v>
      </c>
      <c r="F11" s="2" t="s">
        <v>31</v>
      </c>
    </row>
    <row r="12" spans="1:6" x14ac:dyDescent="0.4">
      <c r="A12" s="1">
        <v>10</v>
      </c>
      <c r="B12" s="5">
        <v>42613</v>
      </c>
      <c r="C12" s="1" t="s">
        <v>16</v>
      </c>
      <c r="D12" s="1" t="s">
        <v>30</v>
      </c>
      <c r="E12" s="3">
        <v>3000</v>
      </c>
      <c r="F12" s="2" t="s">
        <v>63</v>
      </c>
    </row>
  </sheetData>
  <phoneticPr fontId="1"/>
  <dataValidations count="1">
    <dataValidation type="list" allowBlank="1" showInputMessage="1" showErrorMessage="1" sqref="F3:F12">
      <formula1>"○,×"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経費まとめ!$A$3:$A$10</xm:f>
          </x14:formula1>
          <xm:sqref>C3:C48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2"/>
  <sheetViews>
    <sheetView tabSelected="1" workbookViewId="0">
      <selection activeCell="E7" sqref="E7"/>
    </sheetView>
  </sheetViews>
  <sheetFormatPr defaultRowHeight="18.75" x14ac:dyDescent="0.4"/>
  <cols>
    <col min="1" max="1" width="6.625" customWidth="1"/>
    <col min="2" max="2" width="12.875" customWidth="1"/>
    <col min="3" max="3" width="17.25" customWidth="1"/>
    <col min="4" max="4" width="20.25" customWidth="1"/>
    <col min="5" max="5" width="11.875" customWidth="1"/>
    <col min="6" max="6" width="14.25" customWidth="1"/>
  </cols>
  <sheetData>
    <row r="2" spans="1:6" x14ac:dyDescent="0.4">
      <c r="A2" s="2" t="s">
        <v>37</v>
      </c>
      <c r="B2" s="2" t="s">
        <v>1</v>
      </c>
      <c r="C2" s="2" t="s">
        <v>3</v>
      </c>
      <c r="D2" s="2" t="s">
        <v>0</v>
      </c>
      <c r="E2" s="2" t="s">
        <v>27</v>
      </c>
      <c r="F2" s="4" t="s">
        <v>2</v>
      </c>
    </row>
    <row r="3" spans="1:6" x14ac:dyDescent="0.4">
      <c r="A3" s="1">
        <v>1</v>
      </c>
      <c r="B3" s="5">
        <v>42614</v>
      </c>
      <c r="C3" s="1" t="s">
        <v>16</v>
      </c>
      <c r="D3" s="1" t="s">
        <v>30</v>
      </c>
      <c r="E3" s="3">
        <v>5000</v>
      </c>
      <c r="F3" s="2" t="s">
        <v>63</v>
      </c>
    </row>
    <row r="4" spans="1:6" x14ac:dyDescent="0.4">
      <c r="A4" s="1">
        <v>2</v>
      </c>
      <c r="B4" s="5">
        <v>42615</v>
      </c>
      <c r="C4" s="1" t="s">
        <v>18</v>
      </c>
      <c r="D4" s="1" t="s">
        <v>38</v>
      </c>
      <c r="E4" s="3">
        <v>15000</v>
      </c>
      <c r="F4" s="2" t="s">
        <v>31</v>
      </c>
    </row>
    <row r="5" spans="1:6" x14ac:dyDescent="0.4">
      <c r="A5" s="1">
        <v>3</v>
      </c>
      <c r="B5" s="5">
        <v>42623</v>
      </c>
      <c r="C5" s="1" t="s">
        <v>23</v>
      </c>
      <c r="D5" s="1" t="s">
        <v>59</v>
      </c>
      <c r="E5" s="3">
        <v>200000</v>
      </c>
      <c r="F5" s="2" t="s">
        <v>31</v>
      </c>
    </row>
    <row r="6" spans="1:6" x14ac:dyDescent="0.4">
      <c r="A6" s="1">
        <v>4</v>
      </c>
      <c r="B6" s="5">
        <v>42623</v>
      </c>
      <c r="C6" s="1" t="s">
        <v>23</v>
      </c>
      <c r="D6" s="1" t="s">
        <v>60</v>
      </c>
      <c r="E6" s="3">
        <v>200000</v>
      </c>
      <c r="F6" s="2" t="s">
        <v>31</v>
      </c>
    </row>
    <row r="7" spans="1:6" x14ac:dyDescent="0.4">
      <c r="A7" s="1">
        <v>5</v>
      </c>
      <c r="B7" s="5">
        <v>42630</v>
      </c>
      <c r="C7" s="1" t="s">
        <v>19</v>
      </c>
      <c r="D7" s="1" t="s">
        <v>34</v>
      </c>
      <c r="E7" s="3">
        <v>20000</v>
      </c>
      <c r="F7" s="2" t="s">
        <v>63</v>
      </c>
    </row>
    <row r="8" spans="1:6" x14ac:dyDescent="0.4">
      <c r="A8" s="1">
        <v>6</v>
      </c>
      <c r="B8" s="5">
        <v>42632</v>
      </c>
      <c r="C8" s="1" t="s">
        <v>22</v>
      </c>
      <c r="D8" s="1" t="s">
        <v>40</v>
      </c>
      <c r="E8" s="3">
        <v>1000</v>
      </c>
      <c r="F8" s="2" t="s">
        <v>31</v>
      </c>
    </row>
    <row r="9" spans="1:6" x14ac:dyDescent="0.4">
      <c r="A9" s="1">
        <v>7</v>
      </c>
      <c r="B9" s="5">
        <v>42633</v>
      </c>
      <c r="C9" s="1" t="s">
        <v>16</v>
      </c>
      <c r="D9" s="1" t="s">
        <v>30</v>
      </c>
      <c r="E9" s="3">
        <v>4000</v>
      </c>
      <c r="F9" s="2" t="s">
        <v>63</v>
      </c>
    </row>
    <row r="10" spans="1:6" x14ac:dyDescent="0.4">
      <c r="A10" s="1">
        <v>8</v>
      </c>
      <c r="B10" s="5">
        <v>42641</v>
      </c>
      <c r="C10" s="1" t="s">
        <v>17</v>
      </c>
      <c r="D10" s="1" t="s">
        <v>61</v>
      </c>
      <c r="E10" s="3">
        <v>2000</v>
      </c>
      <c r="F10" s="2" t="s">
        <v>31</v>
      </c>
    </row>
    <row r="11" spans="1:6" x14ac:dyDescent="0.4">
      <c r="A11" s="1">
        <v>9</v>
      </c>
      <c r="B11" s="5">
        <v>42642</v>
      </c>
      <c r="C11" s="1" t="s">
        <v>20</v>
      </c>
      <c r="D11" s="1" t="s">
        <v>54</v>
      </c>
      <c r="E11" s="3">
        <v>450000</v>
      </c>
      <c r="F11" s="2" t="s">
        <v>31</v>
      </c>
    </row>
    <row r="12" spans="1:6" x14ac:dyDescent="0.4">
      <c r="A12" s="1">
        <v>10</v>
      </c>
      <c r="B12" s="5">
        <v>42643</v>
      </c>
      <c r="C12" s="1" t="s">
        <v>16</v>
      </c>
      <c r="D12" s="1" t="s">
        <v>30</v>
      </c>
      <c r="E12" s="3">
        <v>4000</v>
      </c>
      <c r="F12" s="2" t="s">
        <v>63</v>
      </c>
    </row>
  </sheetData>
  <phoneticPr fontId="1"/>
  <dataValidations count="1">
    <dataValidation type="list" allowBlank="1" showInputMessage="1" showErrorMessage="1" sqref="F3:F12">
      <formula1>"○,×"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経費まとめ!$A$3:$A$10</xm:f>
          </x14:formula1>
          <xm:sqref>C3:C48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経費まとめ (解答例)</vt:lpstr>
      <vt:lpstr>4月 (解答例)</vt:lpstr>
      <vt:lpstr>経費まとめ</vt:lpstr>
      <vt:lpstr>4月</vt:lpstr>
      <vt:lpstr>5月</vt:lpstr>
      <vt:lpstr>6月</vt:lpstr>
      <vt:lpstr>7月</vt:lpstr>
      <vt:lpstr>8月</vt:lpstr>
      <vt:lpstr>9月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kenichi.morino</dc:creator>
  <cp:lastModifiedBy>tencareer07</cp:lastModifiedBy>
  <dcterms:created xsi:type="dcterms:W3CDTF">2016-09-16T00:56:17Z</dcterms:created>
  <dcterms:modified xsi:type="dcterms:W3CDTF">2016-09-23T01:14:22Z</dcterms:modified>
</cp:coreProperties>
</file>